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4\"/>
    </mc:Choice>
  </mc:AlternateContent>
  <bookViews>
    <workbookView xWindow="405" yWindow="120" windowWidth="8415" windowHeight="4455"/>
  </bookViews>
  <sheets>
    <sheet name="Model" sheetId="1" r:id="rId1"/>
    <sheet name="Model_STS" sheetId="3" state="veryHidden" r:id="rId2"/>
    <sheet name="STS_1" sheetId="4" r:id="rId3"/>
  </sheets>
  <definedNames>
    <definedName name="Capacity">Model!$B$15:$E$15</definedName>
    <definedName name="ChartData" localSheetId="2">STS_1!$K$5:$K$11</definedName>
    <definedName name="Demand">Model!$B$21:$E$21</definedName>
    <definedName name="EndCap">Model!$E$15</definedName>
    <definedName name="IncrCap">Model!$B$12:$E$12</definedName>
    <definedName name="InputValues" localSheetId="2">STS_1!$A$5:$A$11</definedName>
    <definedName name="Onhand">Model!$B$19:$E$19</definedName>
    <definedName name="OutputAddresses" localSheetId="2">STS_1!$B$4</definedName>
    <definedName name="OutputValues" localSheetId="2">STS_1!$B$5:$B$11</definedName>
    <definedName name="Produced">Model!$B$13:$E$13</definedName>
    <definedName name="ReqdEndCap">Model!$E$17</definedName>
    <definedName name="solver_adj" localSheetId="0" hidden="1">Model!$B$12:$E$12,Model!$B$13:$E$13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Model!$E$15</definedName>
    <definedName name="solver_lhs2" localSheetId="0" hidden="1">Model!$B$19:$E$19</definedName>
    <definedName name="solver_lhs3" localSheetId="0" hidden="1">Model!$B$13:$E$13</definedName>
    <definedName name="solver_lhs4" localSheetId="0" hidden="1">Model!$B$19:$E$19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Model!$B$28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3</definedName>
    <definedName name="solver_rel3" localSheetId="0" hidden="1">1</definedName>
    <definedName name="solver_rel4" localSheetId="0" hidden="1">3</definedName>
    <definedName name="solver_reo" localSheetId="0" hidden="1">2</definedName>
    <definedName name="solver_rep" localSheetId="0" hidden="1">2</definedName>
    <definedName name="solver_rhs1" localSheetId="0" hidden="1">ReqdEndCap</definedName>
    <definedName name="solver_rhs2" localSheetId="0" hidden="1">Demand</definedName>
    <definedName name="solver_rhs3" localSheetId="0" hidden="1">Capacity</definedName>
    <definedName name="solver_rhs4" localSheetId="0" hidden="1">Model!#REF!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mp" localSheetId="0" hidden="1">Model!#REF!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2</definedName>
    <definedName name="TotCost">Model!$B$28</definedName>
  </definedNames>
  <calcPr calcId="152511" iterate="1"/>
</workbook>
</file>

<file path=xl/calcChain.xml><?xml version="1.0" encoding="utf-8"?>
<calcChain xmlns="http://schemas.openxmlformats.org/spreadsheetml/2006/main">
  <c r="C7" i="4" l="1"/>
  <c r="C8" i="4"/>
  <c r="C9" i="4"/>
  <c r="C10" i="4"/>
  <c r="C11" i="4"/>
  <c r="C6" i="4"/>
  <c r="K1" i="4"/>
  <c r="J4" i="4"/>
  <c r="K10" i="4" s="1"/>
  <c r="B19" i="1"/>
  <c r="B22" i="1" s="1"/>
  <c r="B24" i="1"/>
  <c r="B26" i="1"/>
  <c r="B15" i="1"/>
  <c r="C15" i="1" s="1"/>
  <c r="D15" i="1" s="1"/>
  <c r="E15" i="1" s="1"/>
  <c r="K5" i="4" l="1"/>
  <c r="K9" i="4"/>
  <c r="K7" i="4"/>
  <c r="K11" i="4"/>
  <c r="K8" i="4"/>
  <c r="K6" i="4"/>
  <c r="C19" i="1"/>
  <c r="C22" i="1" s="1"/>
  <c r="D19" i="1" s="1"/>
  <c r="D22" i="1" s="1"/>
  <c r="E19" i="1" s="1"/>
  <c r="E22" i="1" s="1"/>
  <c r="B27" i="1"/>
  <c r="B25" i="1" l="1"/>
  <c r="B28" i="1" s="1"/>
</calcChain>
</file>

<file path=xl/comments1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sharedStrings.xml><?xml version="1.0" encoding="utf-8"?>
<sst xmlns="http://schemas.openxmlformats.org/spreadsheetml/2006/main" count="55" uniqueCount="43">
  <si>
    <t>Initial inventory</t>
  </si>
  <si>
    <t>Initial capacity</t>
  </si>
  <si>
    <t>Cost to increase capacity by 1 unit</t>
  </si>
  <si>
    <t>Cost to maintain 1 unit of capacity</t>
  </si>
  <si>
    <t>Variable cost of producing a car</t>
  </si>
  <si>
    <t>Holding cost per car in inventory</t>
  </si>
  <si>
    <t>Quarter</t>
  </si>
  <si>
    <t>Demand</t>
  </si>
  <si>
    <t>Increase in capacity</t>
  </si>
  <si>
    <t>Production</t>
  </si>
  <si>
    <t>&lt;=</t>
  </si>
  <si>
    <t>Capacity</t>
  </si>
  <si>
    <t>&gt;=</t>
  </si>
  <si>
    <t>Required final capacity</t>
  </si>
  <si>
    <t>Production cost</t>
  </si>
  <si>
    <t>Holding cost</t>
  </si>
  <si>
    <t>Cost of increasing capacity</t>
  </si>
  <si>
    <t>Cost of maintaining capacity</t>
  </si>
  <si>
    <t>Total cost</t>
  </si>
  <si>
    <t>Available to meet demand</t>
  </si>
  <si>
    <t>Ending inventory</t>
  </si>
  <si>
    <t>$E$17</t>
  </si>
  <si>
    <t>$B$28</t>
  </si>
  <si>
    <t>Range names used:</t>
  </si>
  <si>
    <t>EndCap</t>
  </si>
  <si>
    <t>IncrCap</t>
  </si>
  <si>
    <t>Onhand</t>
  </si>
  <si>
    <t>Produced</t>
  </si>
  <si>
    <t>ReqdEndCap</t>
  </si>
  <si>
    <t>TotCost</t>
  </si>
  <si>
    <t>=Model!$B$15:$E$15</t>
  </si>
  <si>
    <t>=Model!$B$21:$E$21</t>
  </si>
  <si>
    <t>=Model!$E$15</t>
  </si>
  <si>
    <t>=Model!$B$12:$E$12</t>
  </si>
  <si>
    <t>=Model!$B$19:$E$19</t>
  </si>
  <si>
    <t>=Model!$B$13:$E$13</t>
  </si>
  <si>
    <t>=Model!$E$17</t>
  </si>
  <si>
    <t>=Model!$B$28</t>
  </si>
  <si>
    <t>Oneway analysis for Solver model in Model worksheet</t>
  </si>
  <si>
    <t>Required final capacity (cell $E$17) values along side, output cell(s) along top</t>
  </si>
  <si>
    <t>Data for chart</t>
  </si>
  <si>
    <t>increase</t>
  </si>
  <si>
    <t>Automobile production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</si>
</sst>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164" formatCode="&quot;$&quot;#,##0;\-&quot;$&quot;#,##0"/>
  </numFmts>
  <fonts count="6" x14ac:knownFonts="1">
    <font>
      <sz val="11"/>
      <name val="Calibri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sz val="10"/>
      <color rgb="FFFFFF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wrapText="1"/>
    </xf>
    <xf numFmtId="0" fontId="3" fillId="2" borderId="0" xfId="0" applyFont="1" applyFill="1" applyBorder="1"/>
    <xf numFmtId="164" fontId="3" fillId="2" borderId="0" xfId="0" applyNumberFormat="1" applyFont="1" applyFill="1" applyBorder="1"/>
    <xf numFmtId="1" fontId="3" fillId="3" borderId="0" xfId="0" applyNumberFormat="1" applyFont="1" applyFill="1" applyBorder="1"/>
    <xf numFmtId="0" fontId="3" fillId="3" borderId="0" xfId="0" applyFont="1" applyFill="1" applyBorder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Border="1"/>
    <xf numFmtId="5" fontId="3" fillId="0" borderId="0" xfId="0" applyNumberFormat="1" applyFont="1"/>
    <xf numFmtId="5" fontId="3" fillId="4" borderId="0" xfId="0" applyNumberFormat="1" applyFont="1" applyFill="1" applyBorder="1"/>
    <xf numFmtId="49" fontId="0" fillId="0" borderId="0" xfId="0" applyNumberFormat="1"/>
    <xf numFmtId="0" fontId="4" fillId="0" borderId="0" xfId="0" applyFont="1"/>
    <xf numFmtId="0" fontId="0" fillId="0" borderId="0" xfId="0" applyNumberFormat="1"/>
    <xf numFmtId="0" fontId="0" fillId="0" borderId="0" xfId="0" applyAlignment="1">
      <alignment horizontal="right" textRotation="90"/>
    </xf>
    <xf numFmtId="0" fontId="0" fillId="5" borderId="0" xfId="0" applyFill="1" applyAlignment="1">
      <alignment horizontal="right" textRotation="90"/>
    </xf>
    <xf numFmtId="0" fontId="5" fillId="0" borderId="0" xfId="0" applyFont="1"/>
    <xf numFmtId="5" fontId="0" fillId="0" borderId="1" xfId="0" applyNumberFormat="1" applyBorder="1"/>
    <xf numFmtId="5" fontId="0" fillId="0" borderId="2" xfId="0" applyNumberFormat="1" applyBorder="1"/>
    <xf numFmtId="5" fontId="0" fillId="0" borderId="3" xfId="0" applyNumberFormat="1" applyBorder="1"/>
    <xf numFmtId="5" fontId="0" fillId="0" borderId="0" xfId="0" applyNumberFormat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TotCost to Required final capacity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STS_1!$A$5:$A$11</c:f>
              <c:numCache>
                <c:formatCode>General</c:formatCode>
                <c:ptCount val="7"/>
                <c:pt idx="0">
                  <c:v>4000</c:v>
                </c:pt>
                <c:pt idx="1">
                  <c:v>4500</c:v>
                </c:pt>
                <c:pt idx="2">
                  <c:v>5000</c:v>
                </c:pt>
                <c:pt idx="3">
                  <c:v>5500</c:v>
                </c:pt>
                <c:pt idx="4">
                  <c:v>6000</c:v>
                </c:pt>
                <c:pt idx="5">
                  <c:v>6500</c:v>
                </c:pt>
                <c:pt idx="6">
                  <c:v>7000</c:v>
                </c:pt>
              </c:numCache>
            </c:numRef>
          </c:cat>
          <c:val>
            <c:numRef>
              <c:f>STS_1!$K$5:$K$11</c:f>
              <c:numCache>
                <c:formatCode>General</c:formatCode>
                <c:ptCount val="7"/>
                <c:pt idx="0">
                  <c:v>24420000</c:v>
                </c:pt>
                <c:pt idx="1">
                  <c:v>24445000</c:v>
                </c:pt>
                <c:pt idx="2">
                  <c:v>24470000</c:v>
                </c:pt>
                <c:pt idx="3">
                  <c:v>24545000</c:v>
                </c:pt>
                <c:pt idx="4">
                  <c:v>24620000</c:v>
                </c:pt>
                <c:pt idx="5">
                  <c:v>24695000</c:v>
                </c:pt>
                <c:pt idx="6">
                  <c:v>24770000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4101704"/>
        <c:axId val="394102488"/>
      </c:lineChart>
      <c:catAx>
        <c:axId val="394101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Required final capacity ($E$17)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94102488"/>
        <c:crosses val="autoZero"/>
        <c:auto val="1"/>
        <c:lblAlgn val="ctr"/>
        <c:lblOffset val="100"/>
        <c:noMultiLvlLbl val="0"/>
      </c:catAx>
      <c:valAx>
        <c:axId val="394102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4101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13</xdr:row>
      <xdr:rowOff>152400</xdr:rowOff>
    </xdr:from>
    <xdr:to>
      <xdr:col>18</xdr:col>
      <xdr:colOff>0</xdr:colOff>
      <xdr:row>31</xdr:row>
      <xdr:rowOff>95250</xdr:rowOff>
    </xdr:to>
    <xdr:graphicFrame macro="">
      <xdr:nvGraphicFramePr>
        <xdr:cNvPr id="2" name="STS_1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5</xdr:row>
      <xdr:rowOff>0</xdr:rowOff>
    </xdr:from>
    <xdr:to>
      <xdr:col>8</xdr:col>
      <xdr:colOff>171450</xdr:colOff>
      <xdr:row>7</xdr:row>
      <xdr:rowOff>133350</xdr:rowOff>
    </xdr:to>
    <xdr:sp macro="" textlink="">
      <xdr:nvSpPr>
        <xdr:cNvPr id="4" name="TextBox 3"/>
        <xdr:cNvSpPr txBox="1"/>
      </xdr:nvSpPr>
      <xdr:spPr>
        <a:xfrm>
          <a:off x="2609850" y="1314450"/>
          <a:ext cx="2609850" cy="51435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Each extra 500 units of capacity first costs $25,000, then jumps to $75,000.</a:t>
          </a:r>
        </a:p>
      </xdr:txBody>
    </xdr:sp>
    <xdr:clientData/>
  </xdr:twoCellAnchor>
  <xdr:twoCellAnchor>
    <xdr:from>
      <xdr:col>12</xdr:col>
      <xdr:colOff>0</xdr:colOff>
      <xdr:row>3</xdr:row>
      <xdr:rowOff>0</xdr:rowOff>
    </xdr:from>
    <xdr:to>
      <xdr:col>16</xdr:col>
      <xdr:colOff>0</xdr:colOff>
      <xdr:row>5</xdr:row>
      <xdr:rowOff>45720</xdr:rowOff>
    </xdr:to>
    <xdr:sp macro="" textlink="">
      <xdr:nvSpPr>
        <xdr:cNvPr id="5" name="TextBox 4"/>
        <xdr:cNvSpPr txBox="1"/>
      </xdr:nvSpPr>
      <xdr:spPr>
        <a:xfrm>
          <a:off x="7505700" y="548640"/>
          <a:ext cx="243840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28"/>
  <sheetViews>
    <sheetView tabSelected="1" workbookViewId="0"/>
  </sheetViews>
  <sheetFormatPr defaultColWidth="9.140625" defaultRowHeight="15" x14ac:dyDescent="0.25"/>
  <cols>
    <col min="1" max="1" width="29.5703125" style="2" customWidth="1"/>
    <col min="2" max="2" width="11.7109375" style="2" customWidth="1"/>
    <col min="3" max="6" width="9.140625" style="2"/>
    <col min="7" max="7" width="12.5703125" style="2" customWidth="1"/>
    <col min="8" max="16384" width="9.140625" style="2"/>
  </cols>
  <sheetData>
    <row r="1" spans="1:8" x14ac:dyDescent="0.25">
      <c r="A1" s="1" t="s">
        <v>42</v>
      </c>
      <c r="G1" s="1" t="s">
        <v>23</v>
      </c>
    </row>
    <row r="2" spans="1:8" x14ac:dyDescent="0.25">
      <c r="G2" s="3" t="s">
        <v>11</v>
      </c>
      <c r="H2" s="3" t="s">
        <v>30</v>
      </c>
    </row>
    <row r="3" spans="1:8" x14ac:dyDescent="0.25">
      <c r="A3" s="4" t="s">
        <v>0</v>
      </c>
      <c r="B3" s="5">
        <v>300</v>
      </c>
      <c r="G3" s="3" t="s">
        <v>7</v>
      </c>
      <c r="H3" s="3" t="s">
        <v>31</v>
      </c>
    </row>
    <row r="4" spans="1:8" x14ac:dyDescent="0.25">
      <c r="A4" s="4" t="s">
        <v>1</v>
      </c>
      <c r="B4" s="5">
        <v>3000</v>
      </c>
      <c r="G4" s="3" t="s">
        <v>24</v>
      </c>
      <c r="H4" s="3" t="s">
        <v>32</v>
      </c>
    </row>
    <row r="5" spans="1:8" x14ac:dyDescent="0.25">
      <c r="A5" s="4"/>
      <c r="G5" s="3" t="s">
        <v>25</v>
      </c>
      <c r="H5" s="3" t="s">
        <v>33</v>
      </c>
    </row>
    <row r="6" spans="1:8" ht="13.5" customHeight="1" x14ac:dyDescent="0.25">
      <c r="A6" s="4" t="s">
        <v>2</v>
      </c>
      <c r="B6" s="6">
        <v>100</v>
      </c>
      <c r="G6" s="3" t="s">
        <v>26</v>
      </c>
      <c r="H6" s="3" t="s">
        <v>34</v>
      </c>
    </row>
    <row r="7" spans="1:8" ht="13.5" customHeight="1" x14ac:dyDescent="0.25">
      <c r="A7" s="4" t="s">
        <v>3</v>
      </c>
      <c r="B7" s="6">
        <v>50</v>
      </c>
      <c r="G7" s="3" t="s">
        <v>27</v>
      </c>
      <c r="H7" s="3" t="s">
        <v>35</v>
      </c>
    </row>
    <row r="8" spans="1:8" ht="13.5" customHeight="1" x14ac:dyDescent="0.25">
      <c r="A8" s="4" t="s">
        <v>4</v>
      </c>
      <c r="B8" s="6">
        <v>2000</v>
      </c>
      <c r="G8" s="3" t="s">
        <v>28</v>
      </c>
      <c r="H8" s="3" t="s">
        <v>36</v>
      </c>
    </row>
    <row r="9" spans="1:8" ht="13.5" customHeight="1" x14ac:dyDescent="0.25">
      <c r="A9" s="4" t="s">
        <v>5</v>
      </c>
      <c r="B9" s="6">
        <v>150</v>
      </c>
      <c r="G9" s="3" t="s">
        <v>29</v>
      </c>
      <c r="H9" s="3" t="s">
        <v>37</v>
      </c>
    </row>
    <row r="10" spans="1:8" x14ac:dyDescent="0.25">
      <c r="A10" s="4"/>
    </row>
    <row r="11" spans="1:8" x14ac:dyDescent="0.25">
      <c r="A11" s="4" t="s">
        <v>6</v>
      </c>
      <c r="B11" s="2">
        <v>1</v>
      </c>
      <c r="C11" s="2">
        <v>2</v>
      </c>
      <c r="D11" s="2">
        <v>3</v>
      </c>
      <c r="E11" s="2">
        <v>4</v>
      </c>
      <c r="G11" s="1"/>
    </row>
    <row r="12" spans="1:8" ht="13.5" customHeight="1" x14ac:dyDescent="0.25">
      <c r="A12" s="4" t="s">
        <v>8</v>
      </c>
      <c r="B12" s="7">
        <v>700</v>
      </c>
      <c r="C12" s="8">
        <v>0</v>
      </c>
      <c r="D12" s="8">
        <v>300</v>
      </c>
      <c r="E12" s="8">
        <v>0</v>
      </c>
      <c r="G12" s="9"/>
      <c r="H12" s="10"/>
    </row>
    <row r="13" spans="1:8" x14ac:dyDescent="0.25">
      <c r="A13" s="4" t="s">
        <v>9</v>
      </c>
      <c r="B13" s="8">
        <v>3700</v>
      </c>
      <c r="C13" s="8">
        <v>3000</v>
      </c>
      <c r="D13" s="8">
        <v>4000</v>
      </c>
      <c r="E13" s="8">
        <v>1000</v>
      </c>
      <c r="G13" s="9"/>
      <c r="H13" s="10"/>
    </row>
    <row r="14" spans="1:8" x14ac:dyDescent="0.25">
      <c r="A14" s="4"/>
      <c r="B14" s="11" t="s">
        <v>10</v>
      </c>
      <c r="C14" s="11" t="s">
        <v>10</v>
      </c>
      <c r="D14" s="11" t="s">
        <v>10</v>
      </c>
      <c r="E14" s="11" t="s">
        <v>10</v>
      </c>
      <c r="G14" s="9"/>
      <c r="H14" s="10"/>
    </row>
    <row r="15" spans="1:8" x14ac:dyDescent="0.25">
      <c r="A15" s="4" t="s">
        <v>11</v>
      </c>
      <c r="B15" s="2">
        <f>B4+B12</f>
        <v>3700</v>
      </c>
      <c r="C15" s="2">
        <f>B15+C12</f>
        <v>3700</v>
      </c>
      <c r="D15" s="2">
        <f>C15+D12</f>
        <v>4000</v>
      </c>
      <c r="E15" s="2">
        <f>D15+E12</f>
        <v>4000</v>
      </c>
      <c r="G15" s="9"/>
      <c r="H15" s="10"/>
    </row>
    <row r="16" spans="1:8" x14ac:dyDescent="0.25">
      <c r="A16" s="4"/>
      <c r="E16" s="11" t="s">
        <v>12</v>
      </c>
      <c r="G16" s="9"/>
      <c r="H16" s="10"/>
    </row>
    <row r="17" spans="1:8" ht="12" customHeight="1" x14ac:dyDescent="0.25">
      <c r="A17" s="4" t="s">
        <v>13</v>
      </c>
      <c r="E17" s="5">
        <v>4000</v>
      </c>
      <c r="G17" s="9"/>
      <c r="H17" s="10"/>
    </row>
    <row r="18" spans="1:8" x14ac:dyDescent="0.25">
      <c r="G18" s="9"/>
      <c r="H18" s="10"/>
    </row>
    <row r="19" spans="1:8" x14ac:dyDescent="0.25">
      <c r="A19" s="2" t="s">
        <v>19</v>
      </c>
      <c r="B19" s="2">
        <f>B3+B13</f>
        <v>4000</v>
      </c>
      <c r="C19" s="2">
        <f>B22+C13</f>
        <v>3000</v>
      </c>
      <c r="D19" s="2">
        <f>C22+D13</f>
        <v>5000</v>
      </c>
      <c r="E19" s="2">
        <f>D22+E13</f>
        <v>1000</v>
      </c>
      <c r="G19" s="9"/>
      <c r="H19" s="10"/>
    </row>
    <row r="20" spans="1:8" x14ac:dyDescent="0.25">
      <c r="B20" s="11" t="s">
        <v>12</v>
      </c>
      <c r="C20" s="11" t="s">
        <v>12</v>
      </c>
      <c r="D20" s="11" t="s">
        <v>12</v>
      </c>
      <c r="E20" s="11" t="s">
        <v>12</v>
      </c>
      <c r="G20" s="9"/>
      <c r="H20" s="10"/>
    </row>
    <row r="21" spans="1:8" x14ac:dyDescent="0.25">
      <c r="A21" s="2" t="s">
        <v>7</v>
      </c>
      <c r="B21" s="5">
        <v>4000</v>
      </c>
      <c r="C21" s="5">
        <v>2000</v>
      </c>
      <c r="D21" s="5">
        <v>5000</v>
      </c>
      <c r="E21" s="5">
        <v>1000</v>
      </c>
      <c r="G21" s="9"/>
      <c r="H21" s="10"/>
    </row>
    <row r="22" spans="1:8" x14ac:dyDescent="0.25">
      <c r="A22" s="2" t="s">
        <v>20</v>
      </c>
      <c r="B22" s="12">
        <f>B19-B21</f>
        <v>0</v>
      </c>
      <c r="C22" s="12">
        <f>C19-C21</f>
        <v>1000</v>
      </c>
      <c r="D22" s="12">
        <f>D19-D21</f>
        <v>0</v>
      </c>
      <c r="E22" s="12">
        <f>E19-E21</f>
        <v>0</v>
      </c>
      <c r="G22" s="9"/>
      <c r="H22" s="10"/>
    </row>
    <row r="23" spans="1:8" x14ac:dyDescent="0.25">
      <c r="G23" s="9"/>
      <c r="H23" s="10"/>
    </row>
    <row r="24" spans="1:8" x14ac:dyDescent="0.25">
      <c r="A24" s="2" t="s">
        <v>14</v>
      </c>
      <c r="B24" s="13">
        <f>B8*SUM(B13:E13)</f>
        <v>23400000</v>
      </c>
      <c r="G24" s="9"/>
      <c r="H24" s="10"/>
    </row>
    <row r="25" spans="1:8" x14ac:dyDescent="0.25">
      <c r="A25" s="2" t="s">
        <v>15</v>
      </c>
      <c r="B25" s="13">
        <f>B9*SUM(B22:E22)</f>
        <v>150000</v>
      </c>
      <c r="G25" s="9"/>
      <c r="H25" s="10"/>
    </row>
    <row r="26" spans="1:8" x14ac:dyDescent="0.25">
      <c r="A26" s="2" t="s">
        <v>16</v>
      </c>
      <c r="B26" s="13">
        <f>B6*SUM(B12:E12)</f>
        <v>100000</v>
      </c>
      <c r="G26" s="9"/>
      <c r="H26" s="10"/>
    </row>
    <row r="27" spans="1:8" x14ac:dyDescent="0.25">
      <c r="A27" s="2" t="s">
        <v>17</v>
      </c>
      <c r="B27" s="13">
        <f>B7*SUM(B15:E15)</f>
        <v>770000</v>
      </c>
      <c r="G27" s="9"/>
      <c r="H27" s="10"/>
    </row>
    <row r="28" spans="1:8" x14ac:dyDescent="0.25">
      <c r="A28" s="2" t="s">
        <v>18</v>
      </c>
      <c r="B28" s="14">
        <f>SUM(B24:B27)</f>
        <v>24420000</v>
      </c>
      <c r="G28" s="9"/>
      <c r="H28" s="10"/>
    </row>
  </sheetData>
  <phoneticPr fontId="0" type="noConversion"/>
  <printOptions headings="1" gridLines="1" gridLinesSet="0"/>
  <pageMargins left="0.75" right="0.75" top="1" bottom="1" header="0.5" footer="0.5"/>
  <pageSetup orientation="portrait" horizontalDpi="300" verticalDpi="300" r:id="rId1"/>
  <headerFooter alignWithMargins="0">
    <oddFooter>&amp;CProblem 3.37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15"/>
  <sheetViews>
    <sheetView workbookViewId="0"/>
  </sheetViews>
  <sheetFormatPr defaultRowHeight="15" x14ac:dyDescent="0.25"/>
  <sheetData>
    <row r="1" spans="1:2" x14ac:dyDescent="0.25">
      <c r="A1">
        <v>1</v>
      </c>
    </row>
    <row r="2" spans="1:2" x14ac:dyDescent="0.25">
      <c r="A2" t="s">
        <v>21</v>
      </c>
    </row>
    <row r="3" spans="1:2" x14ac:dyDescent="0.25">
      <c r="A3">
        <v>1</v>
      </c>
    </row>
    <row r="4" spans="1:2" x14ac:dyDescent="0.25">
      <c r="A4">
        <v>4000</v>
      </c>
    </row>
    <row r="5" spans="1:2" x14ac:dyDescent="0.25">
      <c r="A5">
        <v>7000</v>
      </c>
    </row>
    <row r="6" spans="1:2" x14ac:dyDescent="0.25">
      <c r="A6">
        <v>500</v>
      </c>
    </row>
    <row r="8" spans="1:2" x14ac:dyDescent="0.25">
      <c r="A8" s="15"/>
      <c r="B8" s="15"/>
    </row>
    <row r="9" spans="1:2" x14ac:dyDescent="0.25">
      <c r="A9" t="s">
        <v>22</v>
      </c>
    </row>
    <row r="10" spans="1:2" x14ac:dyDescent="0.25">
      <c r="A10" t="s">
        <v>13</v>
      </c>
    </row>
    <row r="15" spans="1:2" x14ac:dyDescent="0.25">
      <c r="B15" s="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K11"/>
  <sheetViews>
    <sheetView workbookViewId="0"/>
  </sheetViews>
  <sheetFormatPr defaultRowHeight="15" x14ac:dyDescent="0.25"/>
  <cols>
    <col min="2" max="2" width="11.7109375" customWidth="1"/>
  </cols>
  <sheetData>
    <row r="1" spans="1:11" x14ac:dyDescent="0.25">
      <c r="A1" s="16" t="s">
        <v>38</v>
      </c>
      <c r="K1" s="20" t="str">
        <f>CONCATENATE("Sensitivity of ",$K$4," to ","Required final capacity")</f>
        <v>Sensitivity of TotCost to Required final capacity</v>
      </c>
    </row>
    <row r="3" spans="1:11" x14ac:dyDescent="0.25">
      <c r="A3" t="s">
        <v>39</v>
      </c>
      <c r="K3" t="s">
        <v>40</v>
      </c>
    </row>
    <row r="4" spans="1:11" ht="44.25" x14ac:dyDescent="0.25">
      <c r="B4" s="18" t="s">
        <v>29</v>
      </c>
      <c r="C4" s="18" t="s">
        <v>41</v>
      </c>
      <c r="J4" s="20">
        <f>MATCH($K$4,OutputAddresses,0)</f>
        <v>1</v>
      </c>
      <c r="K4" s="19" t="s">
        <v>29</v>
      </c>
    </row>
    <row r="5" spans="1:11" x14ac:dyDescent="0.25">
      <c r="A5" s="17">
        <v>4000</v>
      </c>
      <c r="B5" s="21">
        <v>24420000</v>
      </c>
      <c r="K5">
        <f>INDEX(OutputValues,1,$J$4)</f>
        <v>24420000</v>
      </c>
    </row>
    <row r="6" spans="1:11" x14ac:dyDescent="0.25">
      <c r="A6" s="17">
        <v>4500</v>
      </c>
      <c r="B6" s="22">
        <v>24445000</v>
      </c>
      <c r="C6" s="24">
        <f>B6-B5</f>
        <v>25000</v>
      </c>
      <c r="K6">
        <f>INDEX(OutputValues,2,$J$4)</f>
        <v>24445000</v>
      </c>
    </row>
    <row r="7" spans="1:11" x14ac:dyDescent="0.25">
      <c r="A7" s="17">
        <v>5000</v>
      </c>
      <c r="B7" s="22">
        <v>24470000</v>
      </c>
      <c r="C7" s="24">
        <f t="shared" ref="C7:C11" si="0">B7-B6</f>
        <v>25000</v>
      </c>
      <c r="K7">
        <f>INDEX(OutputValues,3,$J$4)</f>
        <v>24470000</v>
      </c>
    </row>
    <row r="8" spans="1:11" x14ac:dyDescent="0.25">
      <c r="A8" s="17">
        <v>5500</v>
      </c>
      <c r="B8" s="22">
        <v>24545000</v>
      </c>
      <c r="C8" s="24">
        <f t="shared" si="0"/>
        <v>75000</v>
      </c>
      <c r="K8">
        <f>INDEX(OutputValues,4,$J$4)</f>
        <v>24545000</v>
      </c>
    </row>
    <row r="9" spans="1:11" x14ac:dyDescent="0.25">
      <c r="A9" s="17">
        <v>6000</v>
      </c>
      <c r="B9" s="22">
        <v>24620000</v>
      </c>
      <c r="C9" s="24">
        <f t="shared" si="0"/>
        <v>75000</v>
      </c>
      <c r="K9">
        <f>INDEX(OutputValues,5,$J$4)</f>
        <v>24620000</v>
      </c>
    </row>
    <row r="10" spans="1:11" x14ac:dyDescent="0.25">
      <c r="A10" s="17">
        <v>6500</v>
      </c>
      <c r="B10" s="22">
        <v>24695000</v>
      </c>
      <c r="C10" s="24">
        <f t="shared" si="0"/>
        <v>75000</v>
      </c>
      <c r="K10">
        <f>INDEX(OutputValues,6,$J$4)</f>
        <v>24695000</v>
      </c>
    </row>
    <row r="11" spans="1:11" x14ac:dyDescent="0.25">
      <c r="A11" s="17">
        <v>7000</v>
      </c>
      <c r="B11" s="23">
        <v>24770000</v>
      </c>
      <c r="C11" s="24">
        <f t="shared" si="0"/>
        <v>75000</v>
      </c>
      <c r="K11">
        <f>INDEX(OutputValues,7,$J$4)</f>
        <v>24770000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12</vt:i4>
      </vt:variant>
    </vt:vector>
  </HeadingPairs>
  <TitlesOfParts>
    <vt:vector size="14" baseType="lpstr">
      <vt:lpstr>Model</vt:lpstr>
      <vt:lpstr>STS_1</vt:lpstr>
      <vt:lpstr>Capacity</vt:lpstr>
      <vt:lpstr>STS_1!ChartData</vt:lpstr>
      <vt:lpstr>Demand</vt:lpstr>
      <vt:lpstr>EndCap</vt:lpstr>
      <vt:lpstr>IncrCap</vt:lpstr>
      <vt:lpstr>STS_1!InputValues</vt:lpstr>
      <vt:lpstr>Onhand</vt:lpstr>
      <vt:lpstr>STS_1!OutputAddresses</vt:lpstr>
      <vt:lpstr>STS_1!OutputValues</vt:lpstr>
      <vt:lpstr>Produced</vt:lpstr>
      <vt:lpstr>ReqdEndCap</vt:lpstr>
      <vt:lpstr>TotCost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 Albright</dc:creator>
  <cp:keywords/>
  <dc:description/>
  <cp:lastModifiedBy>Chris Albright</cp:lastModifiedBy>
  <cp:lastPrinted>1996-01-06T20:15:40Z</cp:lastPrinted>
  <dcterms:created xsi:type="dcterms:W3CDTF">1995-12-20T03:27:09Z</dcterms:created>
  <dcterms:modified xsi:type="dcterms:W3CDTF">2014-05-20T16:15:43Z</dcterms:modified>
</cp:coreProperties>
</file>